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Расход и предложения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206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</cols>
  <sheetData>
    <row r="1">
      <c r="A1" s="1" t="inlineStr">
        <is>
          <t>Неделя</t>
        </is>
      </c>
      <c r="B1" s="1" t="inlineStr">
        <is>
          <t>Человекодни</t>
        </is>
      </c>
      <c r="C1" s="1" t="inlineStr">
        <is>
          <t>Рулоны</t>
        </is>
      </c>
      <c r="D1" s="1" t="inlineStr">
        <is>
          <t>Метры в рулоне</t>
        </is>
      </c>
      <c r="E1" s="1" t="inlineStr">
        <is>
          <t>Всего метров</t>
        </is>
      </c>
      <c r="F1" s="1" t="inlineStr">
        <is>
          <t>м / человекодень</t>
        </is>
      </c>
      <c r="G1" s="1" t="n"/>
    </row>
    <row r="2">
      <c r="A2" t="n">
        <v>1</v>
      </c>
      <c r="B2" t="n">
        <v>1000</v>
      </c>
      <c r="C2" t="n">
        <v>10</v>
      </c>
      <c r="D2" t="n">
        <v>180</v>
      </c>
      <c r="E2">
        <f>C2*D2</f>
        <v/>
      </c>
      <c r="F2">
        <f>E2/B2</f>
        <v/>
      </c>
    </row>
    <row r="3">
      <c r="A3" t="n">
        <v>2</v>
      </c>
      <c r="B3" t="n">
        <v>1000</v>
      </c>
      <c r="C3" t="n">
        <v>12</v>
      </c>
      <c r="D3" t="n">
        <v>180</v>
      </c>
      <c r="E3">
        <f>C3*D3</f>
        <v/>
      </c>
      <c r="F3">
        <f>E3/B3</f>
        <v/>
      </c>
    </row>
    <row r="4">
      <c r="A4" t="n">
        <v>3</v>
      </c>
      <c r="B4" t="n">
        <v>1000</v>
      </c>
      <c r="C4" t="n">
        <v>11</v>
      </c>
      <c r="D4" t="n">
        <v>180</v>
      </c>
      <c r="E4">
        <f>C4*D4</f>
        <v/>
      </c>
      <c r="F4">
        <f>E4/B4</f>
        <v/>
      </c>
    </row>
    <row r="5">
      <c r="A5" t="n">
        <v>4</v>
      </c>
      <c r="B5" t="n">
        <v>1000</v>
      </c>
      <c r="C5" t="n">
        <v>11</v>
      </c>
      <c r="D5" t="n">
        <v>180</v>
      </c>
      <c r="E5">
        <f>C5*D5</f>
        <v/>
      </c>
      <c r="F5">
        <f>E5/B5</f>
        <v/>
      </c>
    </row>
    <row r="6">
      <c r="A6" t="inlineStr">
        <is>
          <t>Итого</t>
        </is>
      </c>
      <c r="B6">
        <f>SUM(B2:B5)</f>
        <v/>
      </c>
      <c r="C6">
        <f>SUM(C2:C5)</f>
        <v/>
      </c>
      <c r="D6" t="inlineStr"/>
      <c r="E6">
        <f>SUM(E2:E5)</f>
        <v/>
      </c>
      <c r="F6">
        <f>E6/B6</f>
        <v/>
      </c>
    </row>
    <row r="8">
      <c r="A8" t="inlineStr">
        <is>
          <t>План месяца</t>
        </is>
      </c>
      <c r="B8" t="inlineStr">
        <is>
          <t>Значение</t>
        </is>
      </c>
    </row>
    <row r="9">
      <c r="A9" t="inlineStr">
        <is>
          <t>План, человекодни</t>
        </is>
      </c>
      <c r="B9" t="n">
        <v>4200</v>
      </c>
    </row>
    <row r="10">
      <c r="A10" t="inlineStr">
        <is>
          <t>Резерв</t>
        </is>
      </c>
      <c r="B10" t="n">
        <v>0.1</v>
      </c>
    </row>
    <row r="11">
      <c r="A11" t="inlineStr">
        <is>
          <t>Пригодный остаток, рулоны</t>
        </is>
      </c>
      <c r="B11" t="n">
        <v>6</v>
      </c>
    </row>
    <row r="12">
      <c r="A12" t="inlineStr">
        <is>
          <t>Метры в рулоне</t>
        </is>
      </c>
      <c r="B12" t="n">
        <v>180</v>
      </c>
    </row>
    <row r="13">
      <c r="A13" t="inlineStr">
        <is>
          <t>Рулонов в упаковке</t>
        </is>
      </c>
      <c r="B13" t="n">
        <v>6</v>
      </c>
    </row>
    <row r="14">
      <c r="A14" t="inlineStr">
        <is>
          <t>Средний расход, м/человекодень</t>
        </is>
      </c>
      <c r="B14">
        <f>F6</f>
        <v/>
      </c>
    </row>
    <row r="15">
      <c r="A15" t="inlineStr">
        <is>
          <t>Потребность без резерва, м</t>
        </is>
      </c>
      <c r="B15">
        <f>B9*B14</f>
        <v/>
      </c>
    </row>
    <row r="16">
      <c r="A16" t="inlineStr">
        <is>
          <t>Потребность с резервом, м</t>
        </is>
      </c>
      <c r="B16">
        <f>B15*(1+B10)</f>
        <v/>
      </c>
    </row>
    <row r="17">
      <c r="A17" t="inlineStr">
        <is>
          <t>Остаток, м</t>
        </is>
      </c>
      <c r="B17">
        <f>B11*B12</f>
        <v/>
      </c>
    </row>
    <row r="18">
      <c r="A18" t="inlineStr">
        <is>
          <t>К закупке, м</t>
        </is>
      </c>
      <c r="B18">
        <f>B16-B17</f>
        <v/>
      </c>
    </row>
    <row r="19">
      <c r="A19" t="inlineStr">
        <is>
          <t>Рулоны, округление вверх</t>
        </is>
      </c>
      <c r="B19">
        <f>ROUNDUP(B18/B12,0)</f>
        <v/>
      </c>
    </row>
    <row r="20">
      <c r="A20" t="inlineStr">
        <is>
          <t>Упаковки, округление вверх</t>
        </is>
      </c>
      <c r="B20">
        <f>ROUNDUP(B19/B13,0)</f>
        <v/>
      </c>
    </row>
    <row r="22">
      <c r="A22" t="inlineStr">
        <is>
          <t>Вариант</t>
        </is>
      </c>
      <c r="B22" t="inlineStr">
        <is>
          <t>Рулонов</t>
        </is>
      </c>
      <c r="C22" t="inlineStr">
        <is>
          <t>м/рулон</t>
        </is>
      </c>
      <c r="D22" t="inlineStr">
        <is>
          <t>Цена упаковки</t>
        </is>
      </c>
      <c r="E22" t="inlineStr">
        <is>
          <t>м в упаковке</t>
        </is>
      </c>
      <c r="F22" t="inlineStr">
        <is>
          <t>руб./м</t>
        </is>
      </c>
      <c r="G22" t="inlineStr">
        <is>
          <t>Совместимость с диспенсером</t>
        </is>
      </c>
    </row>
    <row r="23">
      <c r="A23" t="inlineStr">
        <is>
          <t>А</t>
        </is>
      </c>
      <c r="B23" t="n">
        <v>6</v>
      </c>
      <c r="C23" t="n">
        <v>180</v>
      </c>
      <c r="D23" t="n">
        <v>1620</v>
      </c>
      <c r="E23">
        <f>B23*C23</f>
        <v/>
      </c>
      <c r="F23">
        <f>D23/E23</f>
        <v/>
      </c>
      <c r="G23" t="inlineStr">
        <is>
          <t>подтверждена учебным паспортом</t>
        </is>
      </c>
    </row>
    <row r="24">
      <c r="A24" t="inlineStr">
        <is>
          <t>Б</t>
        </is>
      </c>
      <c r="B24" t="n">
        <v>12</v>
      </c>
      <c r="C24" t="n">
        <v>90</v>
      </c>
      <c r="D24" t="n">
        <v>1440</v>
      </c>
      <c r="E24">
        <f>B24*C24</f>
        <v/>
      </c>
      <c r="F24">
        <f>D24/E24</f>
        <v/>
      </c>
      <c r="G24" t="inlineStr">
        <is>
          <t>втулка и диаметр не указаны</t>
        </is>
      </c>
    </row>
    <row r="25">
      <c r="A25" t="inlineStr">
        <is>
          <t>В</t>
        </is>
      </c>
      <c r="B25" t="n">
        <v>6</v>
      </c>
      <c r="C25" t="n">
        <v>150</v>
      </c>
      <c r="D25" t="n">
        <v>1260</v>
      </c>
      <c r="E25">
        <f>B25*C25</f>
        <v/>
      </c>
      <c r="F25">
        <f>D25/E25</f>
        <v/>
      </c>
      <c r="G25" t="inlineStr">
        <is>
          <t>внешний диаметр не указан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2026-10-05T12:18:43Z</dcterms:created>
  <dcterms:modified xmlns:dcterms="http://purl.org/dc/terms/" xmlns:xsi="http://www.w3.org/2001/XMLSchema-instance" xsi:type="dcterms:W3CDTF">2026-10-05T12:18:43Z</dcterms:modified>
</cp:coreProperties>
</file>